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loyd\Desktop\GÅS dokument\"/>
    </mc:Choice>
  </mc:AlternateContent>
  <xr:revisionPtr revIDLastSave="0" documentId="8_{BCDFD119-EA35-405A-901A-13B03A5556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H23" i="1"/>
  <c r="L30" i="1"/>
  <c r="J25" i="1"/>
  <c r="L25" i="1" s="1"/>
  <c r="G25" i="1"/>
  <c r="L24" i="1"/>
  <c r="L23" i="1"/>
  <c r="L22" i="1"/>
  <c r="L21" i="1"/>
  <c r="L20" i="1"/>
  <c r="L19" i="1"/>
  <c r="L18" i="1"/>
  <c r="L17" i="1"/>
  <c r="G17" i="1"/>
  <c r="J16" i="1"/>
  <c r="J26" i="1" s="1"/>
  <c r="H16" i="1"/>
  <c r="L16" i="1" s="1"/>
  <c r="G16" i="1"/>
  <c r="G26" i="1" s="1"/>
  <c r="L15" i="1"/>
  <c r="L14" i="1"/>
  <c r="L13" i="1"/>
  <c r="J11" i="1"/>
  <c r="J28" i="1" s="1"/>
  <c r="H11" i="1"/>
  <c r="G11" i="1"/>
  <c r="L10" i="1"/>
  <c r="L9" i="1"/>
  <c r="L7" i="1"/>
  <c r="L6" i="1"/>
  <c r="L5" i="1"/>
  <c r="G28" i="1" l="1"/>
  <c r="H26" i="1"/>
  <c r="L26" i="1" s="1"/>
  <c r="L11" i="1"/>
  <c r="H28" i="1" l="1"/>
  <c r="L28" i="1" s="1"/>
</calcChain>
</file>

<file path=xl/sharedStrings.xml><?xml version="1.0" encoding="utf-8"?>
<sst xmlns="http://schemas.openxmlformats.org/spreadsheetml/2006/main" count="36" uniqueCount="35">
  <si>
    <t xml:space="preserve">GÅS Utfall 2024 </t>
  </si>
  <si>
    <t>Utfall</t>
  </si>
  <si>
    <t>Bud</t>
  </si>
  <si>
    <t>Utf 24 %</t>
  </si>
  <si>
    <t>TSEK</t>
  </si>
  <si>
    <t>Bud 24</t>
  </si>
  <si>
    <t>Intäkter</t>
  </si>
  <si>
    <t>Medlemsavgifter</t>
  </si>
  <si>
    <t xml:space="preserve">Kursavgifter </t>
  </si>
  <si>
    <t>Inträdesavift (Tisdagsdans)</t>
  </si>
  <si>
    <t>Festintäkter (jubileumsfesten)</t>
  </si>
  <si>
    <t>Övriga intäkter</t>
  </si>
  <si>
    <t>Ränteintäkter</t>
  </si>
  <si>
    <t>Summa Intäkter</t>
  </si>
  <si>
    <t>Kostnader</t>
  </si>
  <si>
    <t>Lokal Hyra  inkl VÄ/VA/VE</t>
  </si>
  <si>
    <t>Lokalanpassning</t>
  </si>
  <si>
    <t>Övriga kostnader lokal, inkl El</t>
  </si>
  <si>
    <t xml:space="preserve">          Deltotal Lokalrelaterat</t>
  </si>
  <si>
    <t>Personalkostnader</t>
  </si>
  <si>
    <t xml:space="preserve">IT-Kostnader </t>
  </si>
  <si>
    <t xml:space="preserve">DSF/SDSF </t>
  </si>
  <si>
    <t>STIM/SAMI + övr.musik</t>
  </si>
  <si>
    <t>Tävlingsavgifter</t>
  </si>
  <si>
    <t>Festutgifter/Event/Årsmöte</t>
  </si>
  <si>
    <t>Marknadsföring</t>
  </si>
  <si>
    <t>Donation Ukraina&amp; Rosa Bandet</t>
  </si>
  <si>
    <t xml:space="preserve">Övriga kostnader </t>
  </si>
  <si>
    <t>Summa Kostnader</t>
  </si>
  <si>
    <t xml:space="preserve">Resultat </t>
  </si>
  <si>
    <t>Kassa (Tillåts aldrig bli &lt; TSEK 500)</t>
  </si>
  <si>
    <t>GÅS Utfall 2024 Sammanfattning.</t>
  </si>
  <si>
    <r>
      <rPr>
        <b/>
        <sz val="11"/>
        <color theme="1"/>
        <rFont val="Calibri"/>
      </rPr>
      <t>Intäkter:</t>
    </r>
    <r>
      <rPr>
        <sz val="11"/>
        <color theme="1"/>
        <rFont val="Calibri"/>
      </rPr>
      <t xml:space="preserve"> Något över budgetnivå.</t>
    </r>
  </si>
  <si>
    <r>
      <rPr>
        <b/>
        <sz val="11"/>
        <color theme="1"/>
        <rFont val="Calibri"/>
      </rPr>
      <t>Kostnader:</t>
    </r>
    <r>
      <rPr>
        <sz val="11"/>
        <color theme="1"/>
        <rFont val="Calibri"/>
      </rPr>
      <t xml:space="preserve"> Lägre, TSEK 298, än budgeterat. "Vikvägg", TSEK 150, har inte genomförts. Personal-</t>
    </r>
  </si>
  <si>
    <t>kostnader TSEK 111 lägre än budget, då Externa kursledare anlitats i mindre utsräckning.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</si>
</sst>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2"/>
      <color theme="1"/>
      <name val="Arial"/>
    </font>
    <font>
      <b/>
      <sz val="12"/>
      <color rgb="FFFF0000"/>
      <name val="Calibri"/>
    </font>
    <font>
      <b/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7CAAC"/>
        <bgColor rgb="FFF7CAAC"/>
      </patternFill>
    </fill>
    <fill>
      <patternFill patternType="solid">
        <fgColor rgb="FFFF99FF"/>
        <bgColor rgb="FFFF99FF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/>
    <xf numFmtId="0" fontId="3" fillId="3" borderId="3" xfId="0" applyFont="1" applyFill="1" applyBorder="1"/>
    <xf numFmtId="0" fontId="3" fillId="4" borderId="4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2" borderId="7" xfId="0" applyFont="1" applyFill="1" applyBorder="1"/>
    <xf numFmtId="0" fontId="3" fillId="3" borderId="8" xfId="0" applyFont="1" applyFill="1" applyBorder="1"/>
    <xf numFmtId="0" fontId="3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3" fillId="0" borderId="12" xfId="0" applyFont="1" applyBorder="1"/>
    <xf numFmtId="0" fontId="3" fillId="4" borderId="13" xfId="0" applyFont="1" applyFill="1" applyBorder="1"/>
    <xf numFmtId="0" fontId="3" fillId="4" borderId="14" xfId="0" applyFont="1" applyFill="1" applyBorder="1"/>
    <xf numFmtId="0" fontId="3" fillId="4" borderId="15" xfId="0" applyFont="1" applyFill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4" borderId="8" xfId="0" applyFont="1" applyFill="1" applyBorder="1"/>
    <xf numFmtId="0" fontId="3" fillId="0" borderId="18" xfId="0" applyFont="1" applyBorder="1"/>
    <xf numFmtId="0" fontId="3" fillId="0" borderId="0" xfId="0" applyFont="1"/>
    <xf numFmtId="0" fontId="3" fillId="4" borderId="10" xfId="0" applyFont="1" applyFill="1" applyBorder="1"/>
    <xf numFmtId="0" fontId="3" fillId="6" borderId="7" xfId="0" applyFont="1" applyFill="1" applyBorder="1"/>
    <xf numFmtId="0" fontId="1" fillId="4" borderId="19" xfId="0" applyFont="1" applyFill="1" applyBorder="1"/>
    <xf numFmtId="9" fontId="3" fillId="7" borderId="20" xfId="0" applyNumberFormat="1" applyFont="1" applyFill="1" applyBorder="1"/>
    <xf numFmtId="0" fontId="3" fillId="4" borderId="19" xfId="0" applyFont="1" applyFill="1" applyBorder="1"/>
    <xf numFmtId="1" fontId="3" fillId="4" borderId="8" xfId="0" applyNumberFormat="1" applyFont="1" applyFill="1" applyBorder="1"/>
    <xf numFmtId="0" fontId="3" fillId="5" borderId="21" xfId="0" applyFont="1" applyFill="1" applyBorder="1"/>
    <xf numFmtId="1" fontId="3" fillId="6" borderId="22" xfId="0" applyNumberFormat="1" applyFont="1" applyFill="1" applyBorder="1"/>
    <xf numFmtId="9" fontId="3" fillId="4" borderId="7" xfId="0" applyNumberFormat="1" applyFont="1" applyFill="1" applyBorder="1"/>
    <xf numFmtId="9" fontId="3" fillId="7" borderId="22" xfId="0" applyNumberFormat="1" applyFont="1" applyFill="1" applyBorder="1"/>
    <xf numFmtId="0" fontId="3" fillId="4" borderId="7" xfId="0" applyFont="1" applyFill="1" applyBorder="1"/>
    <xf numFmtId="0" fontId="3" fillId="0" borderId="23" xfId="0" applyFont="1" applyBorder="1"/>
    <xf numFmtId="0" fontId="3" fillId="6" borderId="22" xfId="0" applyFont="1" applyFill="1" applyBorder="1"/>
    <xf numFmtId="0" fontId="3" fillId="4" borderId="24" xfId="0" applyFont="1" applyFill="1" applyBorder="1"/>
    <xf numFmtId="0" fontId="3" fillId="4" borderId="25" xfId="0" applyFont="1" applyFill="1" applyBorder="1"/>
    <xf numFmtId="9" fontId="3" fillId="4" borderId="26" xfId="0" applyNumberFormat="1" applyFont="1" applyFill="1" applyBorder="1"/>
    <xf numFmtId="9" fontId="3" fillId="7" borderId="27" xfId="0" applyNumberFormat="1" applyFont="1" applyFill="1" applyBorder="1"/>
    <xf numFmtId="0" fontId="3" fillId="4" borderId="26" xfId="0" applyFont="1" applyFill="1" applyBorder="1"/>
    <xf numFmtId="0" fontId="2" fillId="3" borderId="28" xfId="0" applyFont="1" applyFill="1" applyBorder="1"/>
    <xf numFmtId="0" fontId="3" fillId="0" borderId="29" xfId="0" applyFont="1" applyBorder="1"/>
    <xf numFmtId="0" fontId="3" fillId="4" borderId="30" xfId="0" applyFont="1" applyFill="1" applyBorder="1"/>
    <xf numFmtId="0" fontId="2" fillId="4" borderId="28" xfId="0" applyFont="1" applyFill="1" applyBorder="1"/>
    <xf numFmtId="0" fontId="2" fillId="4" borderId="31" xfId="0" applyFont="1" applyFill="1" applyBorder="1"/>
    <xf numFmtId="1" fontId="2" fillId="6" borderId="32" xfId="0" applyNumberFormat="1" applyFont="1" applyFill="1" applyBorder="1"/>
    <xf numFmtId="9" fontId="2" fillId="4" borderId="33" xfId="0" applyNumberFormat="1" applyFont="1" applyFill="1" applyBorder="1"/>
    <xf numFmtId="9" fontId="2" fillId="7" borderId="32" xfId="0" applyNumberFormat="1" applyFont="1" applyFill="1" applyBorder="1"/>
    <xf numFmtId="0" fontId="3" fillId="4" borderId="32" xfId="0" applyFont="1" applyFill="1" applyBorder="1"/>
    <xf numFmtId="1" fontId="2" fillId="4" borderId="8" xfId="0" applyNumberFormat="1" applyFont="1" applyFill="1" applyBorder="1"/>
    <xf numFmtId="0" fontId="2" fillId="0" borderId="34" xfId="0" applyFont="1" applyBorder="1"/>
    <xf numFmtId="0" fontId="3" fillId="4" borderId="35" xfId="0" applyFont="1" applyFill="1" applyBorder="1"/>
    <xf numFmtId="0" fontId="3" fillId="4" borderId="31" xfId="0" applyFont="1" applyFill="1" applyBorder="1"/>
    <xf numFmtId="0" fontId="3" fillId="4" borderId="33" xfId="0" applyFont="1" applyFill="1" applyBorder="1"/>
    <xf numFmtId="9" fontId="3" fillId="4" borderId="32" xfId="0" applyNumberFormat="1" applyFont="1" applyFill="1" applyBorder="1"/>
    <xf numFmtId="0" fontId="3" fillId="8" borderId="36" xfId="0" applyFont="1" applyFill="1" applyBorder="1"/>
    <xf numFmtId="0" fontId="3" fillId="8" borderId="37" xfId="0" applyFont="1" applyFill="1" applyBorder="1"/>
    <xf numFmtId="0" fontId="3" fillId="8" borderId="28" xfId="0" applyFont="1" applyFill="1" applyBorder="1"/>
    <xf numFmtId="0" fontId="3" fillId="4" borderId="38" xfId="0" applyFont="1" applyFill="1" applyBorder="1"/>
    <xf numFmtId="1" fontId="3" fillId="8" borderId="20" xfId="0" applyNumberFormat="1" applyFont="1" applyFill="1" applyBorder="1"/>
    <xf numFmtId="9" fontId="3" fillId="4" borderId="19" xfId="0" applyNumberFormat="1" applyFont="1" applyFill="1" applyBorder="1"/>
    <xf numFmtId="9" fontId="3" fillId="8" borderId="20" xfId="0" applyNumberFormat="1" applyFont="1" applyFill="1" applyBorder="1"/>
    <xf numFmtId="0" fontId="3" fillId="8" borderId="39" xfId="0" applyFont="1" applyFill="1" applyBorder="1"/>
    <xf numFmtId="0" fontId="3" fillId="8" borderId="40" xfId="0" applyFont="1" applyFill="1" applyBorder="1"/>
    <xf numFmtId="1" fontId="3" fillId="8" borderId="41" xfId="0" applyNumberFormat="1" applyFont="1" applyFill="1" applyBorder="1"/>
    <xf numFmtId="9" fontId="3" fillId="8" borderId="22" xfId="0" applyNumberFormat="1" applyFont="1" applyFill="1" applyBorder="1"/>
    <xf numFmtId="0" fontId="3" fillId="8" borderId="21" xfId="0" applyFont="1" applyFill="1" applyBorder="1"/>
    <xf numFmtId="0" fontId="3" fillId="8" borderId="42" xfId="0" applyFont="1" applyFill="1" applyBorder="1"/>
    <xf numFmtId="0" fontId="3" fillId="8" borderId="43" xfId="0" applyFont="1" applyFill="1" applyBorder="1"/>
    <xf numFmtId="9" fontId="3" fillId="8" borderId="27" xfId="0" applyNumberFormat="1" applyFont="1" applyFill="1" applyBorder="1"/>
    <xf numFmtId="0" fontId="2" fillId="8" borderId="36" xfId="0" applyFont="1" applyFill="1" applyBorder="1"/>
    <xf numFmtId="0" fontId="2" fillId="8" borderId="37" xfId="0" applyFont="1" applyFill="1" applyBorder="1"/>
    <xf numFmtId="0" fontId="3" fillId="8" borderId="44" xfId="0" applyFont="1" applyFill="1" applyBorder="1"/>
    <xf numFmtId="0" fontId="2" fillId="8" borderId="32" xfId="0" applyFont="1" applyFill="1" applyBorder="1"/>
    <xf numFmtId="0" fontId="2" fillId="8" borderId="35" xfId="0" applyFont="1" applyFill="1" applyBorder="1"/>
    <xf numFmtId="0" fontId="2" fillId="4" borderId="10" xfId="0" applyFont="1" applyFill="1" applyBorder="1"/>
    <xf numFmtId="1" fontId="2" fillId="8" borderId="32" xfId="0" applyNumberFormat="1" applyFont="1" applyFill="1" applyBorder="1"/>
    <xf numFmtId="9" fontId="2" fillId="4" borderId="11" xfId="0" applyNumberFormat="1" applyFont="1" applyFill="1" applyBorder="1"/>
    <xf numFmtId="9" fontId="2" fillId="8" borderId="32" xfId="0" applyNumberFormat="1" applyFont="1" applyFill="1" applyBorder="1"/>
    <xf numFmtId="0" fontId="3" fillId="5" borderId="36" xfId="0" applyFont="1" applyFill="1" applyBorder="1"/>
    <xf numFmtId="1" fontId="3" fillId="6" borderId="20" xfId="0" applyNumberFormat="1" applyFont="1" applyFill="1" applyBorder="1"/>
    <xf numFmtId="0" fontId="3" fillId="0" borderId="45" xfId="0" applyFont="1" applyBorder="1"/>
    <xf numFmtId="0" fontId="3" fillId="0" borderId="46" xfId="0" applyFont="1" applyBorder="1"/>
    <xf numFmtId="1" fontId="3" fillId="6" borderId="43" xfId="0" applyNumberFormat="1" applyFont="1" applyFill="1" applyBorder="1"/>
    <xf numFmtId="0" fontId="3" fillId="0" borderId="47" xfId="0" applyFont="1" applyBorder="1"/>
    <xf numFmtId="0" fontId="3" fillId="4" borderId="48" xfId="0" applyFont="1" applyFill="1" applyBorder="1"/>
    <xf numFmtId="0" fontId="3" fillId="5" borderId="49" xfId="0" applyFont="1" applyFill="1" applyBorder="1"/>
    <xf numFmtId="1" fontId="3" fillId="6" borderId="27" xfId="0" applyNumberFormat="1" applyFont="1" applyFill="1" applyBorder="1"/>
    <xf numFmtId="1" fontId="2" fillId="5" borderId="28" xfId="0" applyNumberFormat="1" applyFont="1" applyFill="1" applyBorder="1"/>
    <xf numFmtId="1" fontId="2" fillId="4" borderId="31" xfId="0" applyNumberFormat="1" applyFont="1" applyFill="1" applyBorder="1"/>
    <xf numFmtId="1" fontId="2" fillId="6" borderId="19" xfId="0" applyNumberFormat="1" applyFont="1" applyFill="1" applyBorder="1"/>
    <xf numFmtId="9" fontId="2" fillId="4" borderId="50" xfId="0" applyNumberFormat="1" applyFont="1" applyFill="1" applyBorder="1"/>
    <xf numFmtId="9" fontId="2" fillId="7" borderId="51" xfId="0" applyNumberFormat="1" applyFont="1" applyFill="1" applyBorder="1"/>
    <xf numFmtId="0" fontId="2" fillId="4" borderId="32" xfId="0" applyFont="1" applyFill="1" applyBorder="1"/>
    <xf numFmtId="0" fontId="3" fillId="4" borderId="28" xfId="0" applyFont="1" applyFill="1" applyBorder="1"/>
    <xf numFmtId="1" fontId="2" fillId="4" borderId="52" xfId="0" applyNumberFormat="1" applyFont="1" applyFill="1" applyBorder="1"/>
    <xf numFmtId="1" fontId="3" fillId="4" borderId="52" xfId="0" applyNumberFormat="1" applyFont="1" applyFill="1" applyBorder="1"/>
    <xf numFmtId="9" fontId="3" fillId="4" borderId="52" xfId="0" applyNumberFormat="1" applyFont="1" applyFill="1" applyBorder="1"/>
    <xf numFmtId="0" fontId="1" fillId="2" borderId="53" xfId="0" applyFont="1" applyFill="1" applyBorder="1"/>
    <xf numFmtId="0" fontId="2" fillId="3" borderId="54" xfId="0" applyFont="1" applyFill="1" applyBorder="1"/>
    <xf numFmtId="0" fontId="3" fillId="0" borderId="55" xfId="0" applyFont="1" applyBorder="1"/>
    <xf numFmtId="0" fontId="3" fillId="4" borderId="56" xfId="0" applyFont="1" applyFill="1" applyBorder="1"/>
    <xf numFmtId="0" fontId="2" fillId="4" borderId="57" xfId="0" applyFont="1" applyFill="1" applyBorder="1"/>
    <xf numFmtId="1" fontId="2" fillId="5" borderId="57" xfId="0" applyNumberFormat="1" applyFont="1" applyFill="1" applyBorder="1"/>
    <xf numFmtId="1" fontId="2" fillId="4" borderId="58" xfId="0" applyNumberFormat="1" applyFont="1" applyFill="1" applyBorder="1"/>
    <xf numFmtId="1" fontId="2" fillId="6" borderId="53" xfId="0" applyNumberFormat="1" applyFont="1" applyFill="1" applyBorder="1"/>
    <xf numFmtId="9" fontId="2" fillId="4" borderId="59" xfId="0" applyNumberFormat="1" applyFont="1" applyFill="1" applyBorder="1"/>
    <xf numFmtId="0" fontId="2" fillId="4" borderId="53" xfId="0" applyFont="1" applyFill="1" applyBorder="1"/>
    <xf numFmtId="1" fontId="2" fillId="4" borderId="60" xfId="0" applyNumberFormat="1" applyFont="1" applyFill="1" applyBorder="1"/>
    <xf numFmtId="0" fontId="1" fillId="2" borderId="61" xfId="0" applyFont="1" applyFill="1" applyBorder="1"/>
    <xf numFmtId="0" fontId="2" fillId="3" borderId="62" xfId="0" applyFont="1" applyFill="1" applyBorder="1"/>
    <xf numFmtId="0" fontId="4" fillId="4" borderId="61" xfId="0" applyFont="1" applyFill="1" applyBorder="1"/>
    <xf numFmtId="0" fontId="4" fillId="4" borderId="63" xfId="0" applyFont="1" applyFill="1" applyBorder="1"/>
    <xf numFmtId="0" fontId="2" fillId="5" borderId="63" xfId="0" applyFont="1" applyFill="1" applyBorder="1"/>
    <xf numFmtId="0" fontId="2" fillId="4" borderId="61" xfId="0" applyFont="1" applyFill="1" applyBorder="1"/>
    <xf numFmtId="1" fontId="2" fillId="6" borderId="61" xfId="0" applyNumberFormat="1" applyFont="1" applyFill="1" applyBorder="1"/>
    <xf numFmtId="9" fontId="2" fillId="4" borderId="64" xfId="0" applyNumberFormat="1" applyFont="1" applyFill="1" applyBorder="1"/>
    <xf numFmtId="9" fontId="2" fillId="7" borderId="61" xfId="0" applyNumberFormat="1" applyFont="1" applyFill="1" applyBorder="1"/>
    <xf numFmtId="1" fontId="5" fillId="4" borderId="62" xfId="0" applyNumberFormat="1" applyFont="1" applyFill="1" applyBorder="1"/>
    <xf numFmtId="0" fontId="1" fillId="2" borderId="2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4" fillId="6" borderId="3" xfId="0" applyFont="1" applyFill="1" applyBorder="1"/>
    <xf numFmtId="0" fontId="3" fillId="6" borderId="3" xfId="0" applyFont="1" applyFill="1" applyBorder="1"/>
    <xf numFmtId="0" fontId="1" fillId="6" borderId="3" xfId="0" applyFont="1" applyFill="1" applyBorder="1"/>
    <xf numFmtId="0" fontId="1" fillId="6" borderId="8" xfId="0" applyFont="1" applyFill="1" applyBorder="1"/>
    <xf numFmtId="9" fontId="1" fillId="6" borderId="8" xfId="0" applyNumberFormat="1" applyFont="1" applyFill="1" applyBorder="1"/>
    <xf numFmtId="0" fontId="1" fillId="2" borderId="57" xfId="0" applyFont="1" applyFill="1" applyBorder="1"/>
    <xf numFmtId="0" fontId="1" fillId="6" borderId="57" xfId="0" applyFont="1" applyFill="1" applyBorder="1"/>
    <xf numFmtId="0" fontId="1" fillId="6" borderId="60" xfId="0" applyFont="1" applyFill="1" applyBorder="1"/>
    <xf numFmtId="9" fontId="1" fillId="6" borderId="60" xfId="0" applyNumberFormat="1" applyFont="1" applyFill="1" applyBorder="1"/>
    <xf numFmtId="0" fontId="3" fillId="3" borderId="18" xfId="0" applyFont="1" applyFill="1" applyBorder="1"/>
    <xf numFmtId="0" fontId="2" fillId="4" borderId="18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4" xfId="0" applyFont="1" applyBorder="1"/>
    <xf numFmtId="0" fontId="3" fillId="4" borderId="18" xfId="0" applyFont="1" applyFill="1" applyBorder="1"/>
    <xf numFmtId="0" fontId="3" fillId="5" borderId="18" xfId="0" applyFont="1" applyFill="1" applyBorder="1"/>
    <xf numFmtId="0" fontId="3" fillId="0" borderId="21" xfId="0" applyFont="1" applyBorder="1"/>
    <xf numFmtId="0" fontId="3" fillId="0" borderId="42" xfId="0" applyFont="1" applyBorder="1"/>
    <xf numFmtId="0" fontId="3" fillId="3" borderId="29" xfId="0" applyFont="1" applyFill="1" applyBorder="1"/>
    <xf numFmtId="0" fontId="2" fillId="5" borderId="34" xfId="0" applyFont="1" applyFill="1" applyBorder="1"/>
    <xf numFmtId="0" fontId="3" fillId="0" borderId="52" xfId="0" applyFont="1" applyBorder="1"/>
    <xf numFmtId="0" fontId="3" fillId="4" borderId="34" xfId="0" applyFont="1" applyFill="1" applyBorder="1"/>
    <xf numFmtId="0" fontId="3" fillId="8" borderId="18" xfId="0" applyFont="1" applyFill="1" applyBorder="1"/>
    <xf numFmtId="0" fontId="3" fillId="8" borderId="45" xfId="0" applyFont="1" applyFill="1" applyBorder="1"/>
    <xf numFmtId="0" fontId="3" fillId="5" borderId="45" xfId="0" applyFont="1" applyFill="1" applyBorder="1"/>
    <xf numFmtId="0" fontId="3" fillId="0" borderId="49" xfId="0" applyFont="1" applyBorder="1"/>
    <xf numFmtId="0" fontId="3" fillId="4" borderId="29" xfId="0" applyFont="1" applyFill="1" applyBorder="1"/>
    <xf numFmtId="1" fontId="3" fillId="4" borderId="34" xfId="0" applyNumberFormat="1" applyFont="1" applyFill="1" applyBorder="1"/>
    <xf numFmtId="0" fontId="3" fillId="3" borderId="55" xfId="0" applyFont="1" applyFill="1" applyBorder="1"/>
    <xf numFmtId="0" fontId="3" fillId="0" borderId="62" xfId="0" applyFont="1" applyBorder="1"/>
    <xf numFmtId="0" fontId="1" fillId="2" borderId="18" xfId="0" applyFont="1" applyFill="1" applyBorder="1"/>
    <xf numFmtId="0" fontId="1" fillId="6" borderId="18" xfId="0" applyFont="1" applyFill="1" applyBorder="1"/>
    <xf numFmtId="0" fontId="6" fillId="6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00"/>
  <sheetViews>
    <sheetView tabSelected="1" workbookViewId="0">
      <selection activeCell="H24" sqref="H24"/>
    </sheetView>
  </sheetViews>
  <sheetFormatPr defaultColWidth="14.453125" defaultRowHeight="15" customHeight="1" x14ac:dyDescent="0.35"/>
  <cols>
    <col min="1" max="2" width="1.54296875" customWidth="1"/>
    <col min="3" max="4" width="8.7265625" customWidth="1"/>
    <col min="5" max="5" width="14.1796875" customWidth="1"/>
    <col min="6" max="6" width="1.54296875" customWidth="1"/>
    <col min="7" max="8" width="8" customWidth="1"/>
    <col min="9" max="9" width="1.54296875" customWidth="1"/>
    <col min="10" max="10" width="8" customWidth="1"/>
    <col min="11" max="11" width="1.54296875" customWidth="1"/>
    <col min="12" max="12" width="9.54296875" customWidth="1"/>
    <col min="13" max="13" width="1.54296875" customWidth="1"/>
    <col min="14" max="14" width="10.453125" customWidth="1"/>
    <col min="15" max="15" width="1.54296875" customWidth="1"/>
    <col min="16" max="26" width="8.7265625" customWidth="1"/>
  </cols>
  <sheetData>
    <row r="1" spans="2:15" ht="14.25" customHeight="1" x14ac:dyDescent="0.35"/>
    <row r="2" spans="2:15" ht="14.25" customHeight="1" x14ac:dyDescent="0.35">
      <c r="B2" s="1"/>
      <c r="C2" s="2" t="s">
        <v>0</v>
      </c>
      <c r="D2" s="3"/>
      <c r="E2" s="3"/>
      <c r="F2" s="4"/>
      <c r="G2" s="5" t="s">
        <v>1</v>
      </c>
      <c r="H2" s="6" t="s">
        <v>1</v>
      </c>
      <c r="I2" s="7"/>
      <c r="J2" s="8" t="s">
        <v>2</v>
      </c>
      <c r="K2" s="9"/>
      <c r="L2" s="10" t="s">
        <v>3</v>
      </c>
      <c r="M2" s="11"/>
      <c r="N2" s="12"/>
      <c r="O2" s="1"/>
    </row>
    <row r="3" spans="2:15" ht="14.25" customHeight="1" x14ac:dyDescent="0.35">
      <c r="B3" s="13"/>
      <c r="C3" s="140" t="s">
        <v>4</v>
      </c>
      <c r="D3" s="14"/>
      <c r="E3" s="14"/>
      <c r="F3" s="15"/>
      <c r="G3" s="141">
        <v>23</v>
      </c>
      <c r="H3" s="142">
        <v>24</v>
      </c>
      <c r="I3" s="16"/>
      <c r="J3" s="17">
        <v>24</v>
      </c>
      <c r="K3" s="18"/>
      <c r="L3" s="19" t="s">
        <v>5</v>
      </c>
      <c r="M3" s="20"/>
      <c r="N3" s="21"/>
      <c r="O3" s="13"/>
    </row>
    <row r="4" spans="2:15" ht="14.25" customHeight="1" x14ac:dyDescent="0.35">
      <c r="B4" s="13"/>
      <c r="C4" s="143" t="s">
        <v>6</v>
      </c>
      <c r="D4" s="22"/>
      <c r="E4" s="22"/>
      <c r="F4" s="23"/>
      <c r="G4" s="24"/>
      <c r="H4" s="24"/>
      <c r="I4" s="25"/>
      <c r="J4" s="26"/>
      <c r="K4" s="27"/>
      <c r="L4" s="27"/>
      <c r="M4" s="26"/>
      <c r="N4" s="28"/>
      <c r="O4" s="13"/>
    </row>
    <row r="5" spans="2:15" ht="14.25" customHeight="1" x14ac:dyDescent="0.35">
      <c r="B5" s="13"/>
      <c r="C5" s="29" t="s">
        <v>7</v>
      </c>
      <c r="D5" s="30"/>
      <c r="E5" s="30"/>
      <c r="F5" s="15"/>
      <c r="G5" s="144">
        <v>228</v>
      </c>
      <c r="H5" s="145">
        <v>229</v>
      </c>
      <c r="I5" s="31"/>
      <c r="J5" s="32">
        <v>230</v>
      </c>
      <c r="K5" s="33"/>
      <c r="L5" s="34">
        <f t="shared" ref="L5:L11" si="0">H5/J5</f>
        <v>0.9956521739130435</v>
      </c>
      <c r="M5" s="35"/>
      <c r="N5" s="36"/>
      <c r="O5" s="13"/>
    </row>
    <row r="6" spans="2:15" ht="14.25" customHeight="1" x14ac:dyDescent="0.35">
      <c r="B6" s="13"/>
      <c r="C6" s="146" t="s">
        <v>8</v>
      </c>
      <c r="D6" s="147"/>
      <c r="E6" s="147"/>
      <c r="F6" s="15"/>
      <c r="G6" s="144">
        <v>1170</v>
      </c>
      <c r="H6" s="37">
        <v>1224</v>
      </c>
      <c r="I6" s="31"/>
      <c r="J6" s="38">
        <v>1230</v>
      </c>
      <c r="K6" s="39"/>
      <c r="L6" s="40">
        <f t="shared" si="0"/>
        <v>0.99512195121951219</v>
      </c>
      <c r="M6" s="41"/>
      <c r="N6" s="36"/>
      <c r="O6" s="13"/>
    </row>
    <row r="7" spans="2:15" ht="14.25" customHeight="1" x14ac:dyDescent="0.35">
      <c r="B7" s="13"/>
      <c r="C7" s="146" t="s">
        <v>9</v>
      </c>
      <c r="D7" s="147"/>
      <c r="E7" s="147"/>
      <c r="F7" s="15"/>
      <c r="G7" s="144">
        <v>268</v>
      </c>
      <c r="H7" s="37">
        <v>235</v>
      </c>
      <c r="I7" s="31"/>
      <c r="J7" s="38">
        <v>280</v>
      </c>
      <c r="K7" s="39"/>
      <c r="L7" s="40">
        <f t="shared" si="0"/>
        <v>0.8392857142857143</v>
      </c>
      <c r="M7" s="41"/>
      <c r="N7" s="36"/>
      <c r="O7" s="13"/>
    </row>
    <row r="8" spans="2:15" ht="14.25" customHeight="1" x14ac:dyDescent="0.35">
      <c r="B8" s="13"/>
      <c r="C8" s="29" t="s">
        <v>10</v>
      </c>
      <c r="D8" s="30"/>
      <c r="E8" s="30"/>
      <c r="F8" s="15"/>
      <c r="G8" s="144"/>
      <c r="H8" s="37">
        <v>114</v>
      </c>
      <c r="I8" s="31"/>
      <c r="J8" s="38"/>
      <c r="K8" s="39"/>
      <c r="L8" s="40" t="e">
        <f t="shared" si="0"/>
        <v>#DIV/0!</v>
      </c>
      <c r="M8" s="41"/>
      <c r="N8" s="36"/>
      <c r="O8" s="13"/>
    </row>
    <row r="9" spans="2:15" ht="14.25" customHeight="1" x14ac:dyDescent="0.35">
      <c r="B9" s="13"/>
      <c r="C9" s="146" t="s">
        <v>11</v>
      </c>
      <c r="D9" s="147"/>
      <c r="E9" s="42"/>
      <c r="F9" s="15"/>
      <c r="G9" s="144">
        <v>104</v>
      </c>
      <c r="H9" s="37">
        <v>42</v>
      </c>
      <c r="I9" s="31"/>
      <c r="J9" s="43">
        <v>70</v>
      </c>
      <c r="K9" s="39"/>
      <c r="L9" s="40">
        <f t="shared" si="0"/>
        <v>0.6</v>
      </c>
      <c r="M9" s="41"/>
      <c r="N9" s="36"/>
      <c r="O9" s="13"/>
    </row>
    <row r="10" spans="2:15" ht="14.25" customHeight="1" x14ac:dyDescent="0.35">
      <c r="B10" s="13"/>
      <c r="C10" s="146" t="s">
        <v>12</v>
      </c>
      <c r="D10" s="147"/>
      <c r="E10" s="147"/>
      <c r="F10" s="44"/>
      <c r="G10" s="144">
        <v>22</v>
      </c>
      <c r="H10" s="145">
        <v>23</v>
      </c>
      <c r="I10" s="45"/>
      <c r="J10" s="32">
        <v>15</v>
      </c>
      <c r="K10" s="46"/>
      <c r="L10" s="47">
        <f t="shared" si="0"/>
        <v>1.5333333333333334</v>
      </c>
      <c r="M10" s="48"/>
      <c r="N10" s="36"/>
      <c r="O10" s="13"/>
    </row>
    <row r="11" spans="2:15" ht="14.25" customHeight="1" x14ac:dyDescent="0.35">
      <c r="B11" s="13"/>
      <c r="C11" s="49" t="s">
        <v>13</v>
      </c>
      <c r="D11" s="148"/>
      <c r="E11" s="50"/>
      <c r="F11" s="51"/>
      <c r="G11" s="52">
        <f t="shared" ref="G11:H11" si="1">SUM(G5:G10)</f>
        <v>1792</v>
      </c>
      <c r="H11" s="149">
        <f t="shared" si="1"/>
        <v>1867</v>
      </c>
      <c r="I11" s="53"/>
      <c r="J11" s="54">
        <f>SUM(J5:J10)</f>
        <v>1825</v>
      </c>
      <c r="K11" s="55"/>
      <c r="L11" s="56">
        <f t="shared" si="0"/>
        <v>1.023013698630137</v>
      </c>
      <c r="M11" s="57"/>
      <c r="N11" s="58"/>
      <c r="O11" s="13"/>
    </row>
    <row r="12" spans="2:15" ht="14.25" customHeight="1" x14ac:dyDescent="0.35">
      <c r="B12" s="13"/>
      <c r="C12" s="59" t="s">
        <v>14</v>
      </c>
      <c r="D12" s="150"/>
      <c r="E12" s="150"/>
      <c r="F12" s="60"/>
      <c r="G12" s="151"/>
      <c r="H12" s="151"/>
      <c r="I12" s="61"/>
      <c r="J12" s="57"/>
      <c r="K12" s="62"/>
      <c r="L12" s="63"/>
      <c r="M12" s="57"/>
      <c r="N12" s="28"/>
      <c r="O12" s="13"/>
    </row>
    <row r="13" spans="2:15" ht="14.25" customHeight="1" x14ac:dyDescent="0.35">
      <c r="B13" s="13"/>
      <c r="C13" s="64" t="s">
        <v>15</v>
      </c>
      <c r="D13" s="65"/>
      <c r="E13" s="65"/>
      <c r="F13" s="51"/>
      <c r="G13" s="66">
        <v>739</v>
      </c>
      <c r="H13" s="64">
        <v>794</v>
      </c>
      <c r="I13" s="67"/>
      <c r="J13" s="68">
        <v>790</v>
      </c>
      <c r="K13" s="69"/>
      <c r="L13" s="70">
        <f t="shared" ref="L13:L26" si="2">H13/J13</f>
        <v>1.0050632911392405</v>
      </c>
      <c r="M13" s="35"/>
      <c r="N13" s="36"/>
      <c r="O13" s="13"/>
    </row>
    <row r="14" spans="2:15" ht="14.25" customHeight="1" x14ac:dyDescent="0.35">
      <c r="B14" s="13"/>
      <c r="C14" s="71" t="s">
        <v>16</v>
      </c>
      <c r="D14" s="72"/>
      <c r="E14" s="72"/>
      <c r="F14" s="15"/>
      <c r="G14" s="152"/>
      <c r="H14" s="71"/>
      <c r="I14" s="31"/>
      <c r="J14" s="73">
        <v>150</v>
      </c>
      <c r="K14" s="39"/>
      <c r="L14" s="74">
        <f t="shared" si="2"/>
        <v>0</v>
      </c>
      <c r="M14" s="41"/>
      <c r="N14" s="36"/>
      <c r="O14" s="13"/>
    </row>
    <row r="15" spans="2:15" ht="14.25" customHeight="1" x14ac:dyDescent="0.35">
      <c r="B15" s="13"/>
      <c r="C15" s="75" t="s">
        <v>17</v>
      </c>
      <c r="D15" s="76"/>
      <c r="E15" s="76"/>
      <c r="F15" s="15"/>
      <c r="G15" s="152">
        <v>80</v>
      </c>
      <c r="H15" s="153">
        <v>38</v>
      </c>
      <c r="I15" s="31"/>
      <c r="J15" s="77">
        <v>25</v>
      </c>
      <c r="K15" s="39"/>
      <c r="L15" s="78">
        <f t="shared" si="2"/>
        <v>1.52</v>
      </c>
      <c r="M15" s="41"/>
      <c r="N15" s="36"/>
      <c r="O15" s="13"/>
    </row>
    <row r="16" spans="2:15" ht="14.25" customHeight="1" x14ac:dyDescent="0.35">
      <c r="B16" s="13"/>
      <c r="C16" s="79" t="s">
        <v>18</v>
      </c>
      <c r="D16" s="80"/>
      <c r="E16" s="81"/>
      <c r="F16" s="15"/>
      <c r="G16" s="82">
        <f t="shared" ref="G16:H16" si="3">SUM(G13:G15)</f>
        <v>819</v>
      </c>
      <c r="H16" s="83">
        <f t="shared" si="3"/>
        <v>832</v>
      </c>
      <c r="I16" s="84"/>
      <c r="J16" s="85">
        <f>SUM(J13:J15)</f>
        <v>965</v>
      </c>
      <c r="K16" s="86"/>
      <c r="L16" s="87">
        <f t="shared" si="2"/>
        <v>0.86217616580310885</v>
      </c>
      <c r="M16" s="41"/>
      <c r="N16" s="58"/>
      <c r="O16" s="13"/>
    </row>
    <row r="17" spans="2:15" ht="14.25" customHeight="1" x14ac:dyDescent="0.35">
      <c r="B17" s="13"/>
      <c r="C17" s="146" t="s">
        <v>19</v>
      </c>
      <c r="D17" s="147"/>
      <c r="E17" s="147"/>
      <c r="F17" s="15"/>
      <c r="G17" s="144">
        <f>119+266</f>
        <v>385</v>
      </c>
      <c r="H17" s="88">
        <v>285</v>
      </c>
      <c r="I17" s="31"/>
      <c r="J17" s="89">
        <v>390</v>
      </c>
      <c r="K17" s="69"/>
      <c r="L17" s="34">
        <f t="shared" si="2"/>
        <v>0.73076923076923073</v>
      </c>
      <c r="M17" s="41"/>
      <c r="N17" s="36"/>
      <c r="O17" s="13"/>
    </row>
    <row r="18" spans="2:15" ht="14.25" customHeight="1" x14ac:dyDescent="0.35">
      <c r="B18" s="13"/>
      <c r="C18" s="146" t="s">
        <v>20</v>
      </c>
      <c r="D18" s="147"/>
      <c r="E18" s="147"/>
      <c r="F18" s="15"/>
      <c r="G18" s="144">
        <v>42</v>
      </c>
      <c r="H18" s="37">
        <v>53</v>
      </c>
      <c r="I18" s="31"/>
      <c r="J18" s="38">
        <v>45</v>
      </c>
      <c r="K18" s="39"/>
      <c r="L18" s="40">
        <f t="shared" si="2"/>
        <v>1.1777777777777778</v>
      </c>
      <c r="M18" s="41"/>
      <c r="N18" s="36"/>
      <c r="O18" s="13"/>
    </row>
    <row r="19" spans="2:15" ht="14.25" customHeight="1" x14ac:dyDescent="0.35">
      <c r="B19" s="13"/>
      <c r="C19" s="146" t="s">
        <v>21</v>
      </c>
      <c r="D19" s="147"/>
      <c r="E19" s="147"/>
      <c r="F19" s="15"/>
      <c r="G19" s="144">
        <v>28</v>
      </c>
      <c r="H19" s="37">
        <v>26</v>
      </c>
      <c r="I19" s="31"/>
      <c r="J19" s="38">
        <v>35</v>
      </c>
      <c r="K19" s="39"/>
      <c r="L19" s="40">
        <f t="shared" si="2"/>
        <v>0.74285714285714288</v>
      </c>
      <c r="M19" s="41"/>
      <c r="N19" s="36"/>
      <c r="O19" s="13"/>
    </row>
    <row r="20" spans="2:15" ht="14.25" customHeight="1" x14ac:dyDescent="0.35">
      <c r="B20" s="13"/>
      <c r="C20" s="146" t="s">
        <v>22</v>
      </c>
      <c r="D20" s="147"/>
      <c r="E20" s="147"/>
      <c r="F20" s="15"/>
      <c r="G20" s="144"/>
      <c r="H20" s="37">
        <v>22</v>
      </c>
      <c r="I20" s="31"/>
      <c r="J20" s="38"/>
      <c r="K20" s="39"/>
      <c r="L20" s="40" t="e">
        <f t="shared" si="2"/>
        <v>#DIV/0!</v>
      </c>
      <c r="M20" s="41"/>
      <c r="N20" s="36"/>
      <c r="O20" s="13"/>
    </row>
    <row r="21" spans="2:15" ht="14.25" customHeight="1" x14ac:dyDescent="0.35">
      <c r="B21" s="13"/>
      <c r="C21" s="146" t="s">
        <v>23</v>
      </c>
      <c r="D21" s="147"/>
      <c r="E21" s="147"/>
      <c r="F21" s="15"/>
      <c r="G21" s="144"/>
      <c r="H21" s="37">
        <v>26</v>
      </c>
      <c r="I21" s="31"/>
      <c r="J21" s="38"/>
      <c r="K21" s="39"/>
      <c r="L21" s="40" t="e">
        <f t="shared" si="2"/>
        <v>#DIV/0!</v>
      </c>
      <c r="M21" s="41"/>
      <c r="N21" s="36"/>
      <c r="O21" s="13"/>
    </row>
    <row r="22" spans="2:15" ht="14.25" customHeight="1" x14ac:dyDescent="0.35">
      <c r="B22" s="13"/>
      <c r="C22" s="146" t="s">
        <v>24</v>
      </c>
      <c r="D22" s="147"/>
      <c r="E22" s="147"/>
      <c r="F22" s="15"/>
      <c r="G22" s="144">
        <v>86</v>
      </c>
      <c r="H22" s="37">
        <v>183</v>
      </c>
      <c r="I22" s="31"/>
      <c r="J22" s="38">
        <v>110</v>
      </c>
      <c r="K22" s="39"/>
      <c r="L22" s="40">
        <f t="shared" si="2"/>
        <v>1.6636363636363636</v>
      </c>
      <c r="M22" s="41"/>
      <c r="N22" s="36"/>
      <c r="O22" s="13"/>
    </row>
    <row r="23" spans="2:15" ht="14.25" customHeight="1" x14ac:dyDescent="0.35">
      <c r="B23" s="13"/>
      <c r="C23" s="146" t="s">
        <v>25</v>
      </c>
      <c r="D23" s="147"/>
      <c r="E23" s="147"/>
      <c r="F23" s="15"/>
      <c r="G23" s="144"/>
      <c r="H23" s="37">
        <f>12+29</f>
        <v>41</v>
      </c>
      <c r="I23" s="31"/>
      <c r="J23" s="38"/>
      <c r="K23" s="39"/>
      <c r="L23" s="40" t="e">
        <f t="shared" si="2"/>
        <v>#DIV/0!</v>
      </c>
      <c r="M23" s="41"/>
      <c r="N23" s="36"/>
      <c r="O23" s="13"/>
    </row>
    <row r="24" spans="2:15" ht="14.25" customHeight="1" x14ac:dyDescent="0.35">
      <c r="B24" s="13"/>
      <c r="C24" s="90" t="s">
        <v>26</v>
      </c>
      <c r="D24" s="91"/>
      <c r="E24" s="91"/>
      <c r="F24" s="15"/>
      <c r="G24" s="144"/>
      <c r="H24" s="154">
        <v>10</v>
      </c>
      <c r="I24" s="31"/>
      <c r="J24" s="92"/>
      <c r="K24" s="39"/>
      <c r="L24" s="40" t="e">
        <f t="shared" si="2"/>
        <v>#DIV/0!</v>
      </c>
      <c r="M24" s="41"/>
      <c r="N24" s="36"/>
      <c r="O24" s="13"/>
    </row>
    <row r="25" spans="2:15" ht="14.25" customHeight="1" x14ac:dyDescent="0.35">
      <c r="B25" s="13"/>
      <c r="C25" s="155" t="s">
        <v>27</v>
      </c>
      <c r="D25" s="93"/>
      <c r="E25" s="93"/>
      <c r="F25" s="44"/>
      <c r="G25" s="94">
        <f>14+25+148</f>
        <v>187</v>
      </c>
      <c r="H25" s="95">
        <v>31</v>
      </c>
      <c r="I25" s="45"/>
      <c r="J25" s="96">
        <f>155+15+25</f>
        <v>195</v>
      </c>
      <c r="K25" s="46"/>
      <c r="L25" s="47">
        <f t="shared" si="2"/>
        <v>0.15897435897435896</v>
      </c>
      <c r="M25" s="48"/>
      <c r="N25" s="36"/>
      <c r="O25" s="13"/>
    </row>
    <row r="26" spans="2:15" ht="14.25" customHeight="1" x14ac:dyDescent="0.35">
      <c r="B26" s="13"/>
      <c r="C26" s="49" t="s">
        <v>28</v>
      </c>
      <c r="D26" s="148"/>
      <c r="E26" s="50"/>
      <c r="F26" s="51"/>
      <c r="G26" s="52">
        <f>SUM(G16:G25)</f>
        <v>1547</v>
      </c>
      <c r="H26" s="97">
        <f>SUM(H17:H25)+H16</f>
        <v>1509</v>
      </c>
      <c r="I26" s="98"/>
      <c r="J26" s="99">
        <f>SUM(J17:J25)+J16</f>
        <v>1740</v>
      </c>
      <c r="K26" s="100"/>
      <c r="L26" s="101">
        <f t="shared" si="2"/>
        <v>0.86724137931034484</v>
      </c>
      <c r="M26" s="102"/>
      <c r="N26" s="58"/>
      <c r="O26" s="13"/>
    </row>
    <row r="27" spans="2:15" ht="14.25" customHeight="1" x14ac:dyDescent="0.35">
      <c r="B27" s="13"/>
      <c r="C27" s="52"/>
      <c r="D27" s="156"/>
      <c r="E27" s="156"/>
      <c r="F27" s="103"/>
      <c r="G27" s="57"/>
      <c r="H27" s="157"/>
      <c r="I27" s="104"/>
      <c r="J27" s="105"/>
      <c r="K27" s="106"/>
      <c r="L27" s="106"/>
      <c r="M27" s="102"/>
      <c r="N27" s="36"/>
      <c r="O27" s="13"/>
    </row>
    <row r="28" spans="2:15" ht="14.25" customHeight="1" x14ac:dyDescent="0.35">
      <c r="B28" s="107"/>
      <c r="C28" s="108" t="s">
        <v>29</v>
      </c>
      <c r="D28" s="158"/>
      <c r="E28" s="109"/>
      <c r="F28" s="110"/>
      <c r="G28" s="111">
        <f t="shared" ref="G28:H28" si="4">G11-G26</f>
        <v>245</v>
      </c>
      <c r="H28" s="112">
        <f t="shared" si="4"/>
        <v>358</v>
      </c>
      <c r="I28" s="113"/>
      <c r="J28" s="114">
        <f>J11-J26</f>
        <v>85</v>
      </c>
      <c r="K28" s="115"/>
      <c r="L28" s="56">
        <f>H28/J28</f>
        <v>4.2117647058823531</v>
      </c>
      <c r="M28" s="116"/>
      <c r="N28" s="117"/>
      <c r="O28" s="107"/>
    </row>
    <row r="29" spans="2:15" ht="7.5" customHeight="1" x14ac:dyDescent="0.35">
      <c r="C29" s="30"/>
      <c r="D29" s="30"/>
      <c r="E29" s="30"/>
      <c r="F29" s="159"/>
      <c r="G29" s="159"/>
      <c r="H29" s="159"/>
      <c r="I29" s="159"/>
      <c r="J29" s="159"/>
      <c r="K29" s="159"/>
      <c r="L29" s="159"/>
      <c r="M29" s="159"/>
      <c r="N29" s="159"/>
    </row>
    <row r="30" spans="2:15" ht="14.25" customHeight="1" x14ac:dyDescent="0.35">
      <c r="B30" s="118"/>
      <c r="C30" s="119" t="s">
        <v>30</v>
      </c>
      <c r="D30" s="119"/>
      <c r="E30" s="119"/>
      <c r="F30" s="120"/>
      <c r="G30" s="121">
        <v>1350</v>
      </c>
      <c r="H30" s="122">
        <v>1653</v>
      </c>
      <c r="I30" s="123"/>
      <c r="J30" s="124">
        <v>1435</v>
      </c>
      <c r="K30" s="125"/>
      <c r="L30" s="126">
        <f>H30/J30</f>
        <v>1.1519163763066202</v>
      </c>
      <c r="M30" s="123"/>
      <c r="N30" s="127"/>
      <c r="O30" s="118"/>
    </row>
    <row r="31" spans="2:15" ht="14.25" customHeight="1" x14ac:dyDescent="0.35"/>
    <row r="32" spans="2:15" ht="14.25" customHeight="1" x14ac:dyDescent="0.35">
      <c r="B32" s="128"/>
      <c r="C32" s="129" t="s">
        <v>31</v>
      </c>
      <c r="D32" s="130"/>
      <c r="E32" s="130"/>
      <c r="F32" s="131"/>
      <c r="G32" s="131"/>
      <c r="H32" s="130"/>
      <c r="I32" s="132"/>
      <c r="J32" s="132"/>
      <c r="K32" s="133"/>
      <c r="L32" s="133"/>
      <c r="M32" s="133"/>
      <c r="N32" s="133"/>
      <c r="O32" s="1"/>
    </row>
    <row r="33" spans="2:15" ht="14.25" customHeight="1" x14ac:dyDescent="0.35">
      <c r="B33" s="160"/>
      <c r="C33" s="161" t="s">
        <v>32</v>
      </c>
      <c r="D33" s="134"/>
      <c r="E33" s="134"/>
      <c r="F33" s="134"/>
      <c r="G33" s="134"/>
      <c r="H33" s="134"/>
      <c r="I33" s="134"/>
      <c r="J33" s="135"/>
      <c r="K33" s="134"/>
      <c r="L33" s="134"/>
      <c r="M33" s="134"/>
      <c r="N33" s="134"/>
      <c r="O33" s="13"/>
    </row>
    <row r="34" spans="2:15" ht="14.25" customHeight="1" x14ac:dyDescent="0.35">
      <c r="B34" s="160"/>
      <c r="C34" s="162" t="s">
        <v>33</v>
      </c>
      <c r="D34" s="134"/>
      <c r="E34" s="134"/>
      <c r="F34" s="134"/>
      <c r="G34" s="134"/>
      <c r="H34" s="134"/>
      <c r="I34" s="134"/>
      <c r="J34" s="135"/>
      <c r="K34" s="134"/>
      <c r="L34" s="134"/>
      <c r="M34" s="134"/>
      <c r="N34" s="134"/>
      <c r="O34" s="13"/>
    </row>
    <row r="35" spans="2:15" ht="14.25" customHeight="1" x14ac:dyDescent="0.35">
      <c r="B35" s="136"/>
      <c r="C35" s="137" t="s">
        <v>34</v>
      </c>
      <c r="D35" s="138"/>
      <c r="E35" s="138"/>
      <c r="F35" s="138"/>
      <c r="G35" s="138"/>
      <c r="H35" s="138"/>
      <c r="I35" s="138"/>
      <c r="J35" s="139"/>
      <c r="K35" s="138"/>
      <c r="L35" s="138"/>
      <c r="M35" s="138"/>
      <c r="N35" s="138"/>
      <c r="O35" s="107"/>
    </row>
    <row r="36" spans="2:15" ht="14.25" customHeight="1" x14ac:dyDescent="0.35"/>
    <row r="37" spans="2:15" ht="14.25" customHeight="1" x14ac:dyDescent="0.35"/>
    <row r="38" spans="2:15" ht="14.25" customHeight="1" x14ac:dyDescent="0.35"/>
    <row r="39" spans="2:15" ht="14.25" customHeight="1" x14ac:dyDescent="0.35"/>
    <row r="40" spans="2:15" ht="14.25" customHeight="1" x14ac:dyDescent="0.35"/>
    <row r="41" spans="2:15" ht="14.25" customHeight="1" x14ac:dyDescent="0.35"/>
    <row r="42" spans="2:15" ht="14.25" customHeight="1" x14ac:dyDescent="0.35"/>
    <row r="43" spans="2:15" ht="14.25" customHeight="1" x14ac:dyDescent="0.35"/>
    <row r="44" spans="2:15" ht="14.25" customHeight="1" x14ac:dyDescent="0.35"/>
    <row r="45" spans="2:15" ht="14.25" customHeight="1" x14ac:dyDescent="0.35"/>
    <row r="46" spans="2:15" ht="14.25" customHeight="1" x14ac:dyDescent="0.35"/>
    <row r="47" spans="2:15" ht="14.25" customHeight="1" x14ac:dyDescent="0.35"/>
    <row r="48" spans="2:15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Gasa Styrelse</dc:creator>
  <cp:keywords/>
  <dc:description/>
  <cp:lastModifiedBy>Jeanette Lloyd</cp:lastModifiedBy>
  <cp:revision/>
  <dcterms:created xsi:type="dcterms:W3CDTF">2025-03-09T13:26:34Z</dcterms:created>
  <dcterms:modified xsi:type="dcterms:W3CDTF">2025-07-25T07:57:58Z</dcterms:modified>
  <cp:category/>
  <cp:contentStatus/>
</cp:coreProperties>
</file>